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24\"/>
    </mc:Choice>
  </mc:AlternateContent>
  <xr:revisionPtr revIDLastSave="0" documentId="13_ncr:1_{72EB9215-3FD8-4584-9CD4-D76E883FEA41}" xr6:coauthVersionLast="47" xr6:coauthVersionMax="47" xr10:uidLastSave="{00000000-0000-0000-0000-000000000000}"/>
  <bookViews>
    <workbookView xWindow="-396" yWindow="2136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07-02-01(1)" sheetId="5" r:id="rId5"/>
    <sheet name="ОСР 107-02-01(2)" sheetId="6" r:id="rId6"/>
    <sheet name="ОСР 107-07-01(1)" sheetId="7" r:id="rId7"/>
    <sheet name="ОСР 12-01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1" i="2"/>
  <c r="G61" i="2"/>
  <c r="F61" i="2"/>
  <c r="E61" i="2"/>
  <c r="D61" i="2"/>
  <c r="H60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<sst xmlns="http://schemas.openxmlformats.org/spreadsheetml/2006/main" count="323" uniqueCount="152">
  <si>
    <t>СВОДКА ЗАТРАТ</t>
  </si>
  <si>
    <t>P_0324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</si>
  <si>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</si>
  <si>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</si>
  <si>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</si>
  <si>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</si>
  <si>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</si>
  <si>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</si>
  <si>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</si>
  <si>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</si>
  <si>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</si>
  <si>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</si>
  <si>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</si>
  <si>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</si>
  <si>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</si>
  <si>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</si>
  <si>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</si>
  <si>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</si>
  <si>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</si>
  <si>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</si>
  <si>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</si>
  <si>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</si>
  <si>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</si>
  <si>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</si>
  <si>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</si>
  <si>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</si>
  <si>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</si>
  <si>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</si>
  <si>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</si>
  <si>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</si>
  <si>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</si>
  <si>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</si>
  <si>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</si>
  <si>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</si>
  <si>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</si>
  <si>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</si>
  <si>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</si>
  <si>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</si>
  <si>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</si>
  <si>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</si>
  <si>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"Реконструкция ВЛ-0,4 кВ от КТП Пер 719/2х630 кВА" Сызранский район Самарская область</t>
  </si>
  <si>
    <t>Организация однофазного ввода от прибора учета, установленного в разрыв несущего провода на опоре ВЛ, к потребителю 0.23 кВ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</si>
  <si>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</si>
  <si>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</si>
  <si>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</si>
  <si>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</si>
  <si>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</si>
  <si>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</si>
  <si>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</si>
  <si>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</si>
  <si>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</si>
  <si>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</si>
  <si>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</si>
  <si>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</si>
  <si>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</si>
  <si>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</si>
  <si>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</si>
  <si>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</si>
  <si>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</si>
  <si>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</si>
  <si>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</si>
  <si>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ОСР-107-09-01</t>
  </si>
  <si>
    <t>ПНР "Реконструкция ВЛ-0,4 кВ от КТП Пер 719/2х630 кВА" Сызранский район Самарская область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</si>
  <si>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</si>
  <si>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</si>
  <si>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</si>
  <si>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</si>
  <si>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</si>
  <si>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</si>
  <si>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ПНР Организация однофазного ввода от прибора учета, установленного в разрыв несущего провода на опоре ВЛ, к потребителю 0.23 кВ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</si>
  <si>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</si>
  <si>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</si>
  <si>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</si>
  <si>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</si>
  <si>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</si>
  <si>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</si>
  <si>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ОСР-107-12-01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</si>
  <si>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</si>
  <si>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</si>
  <si>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</si>
  <si>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</si>
  <si>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</si>
  <si>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</si>
  <si>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</si>
  <si>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</si>
  <si>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</si>
  <si>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</si>
  <si>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</si>
  <si>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</si>
  <si>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</si>
  <si>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</si>
  <si>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</si>
  <si>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</si>
  <si>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</si>
  <si>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</si>
  <si>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</si>
  <si>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ЛС-107-02</t>
  </si>
  <si>
    <t>Коммерческий учет</t>
  </si>
  <si>
    <t>Итого</t>
  </si>
  <si>
    <t>ОБЪЕКТНЫЙ СМЕТНЫЙ РАСЧЕТ № ОСР 107-07-01</t>
  </si>
  <si>
    <t>ЛС-107-09-02</t>
  </si>
  <si>
    <t>ПНР КУ</t>
  </si>
  <si>
    <t>ЛС-107-01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</si>
  <si>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</si>
  <si>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</si>
  <si>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</si>
  <si>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</si>
  <si>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</si>
  <si>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</si>
  <si>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</si>
  <si>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</si>
  <si>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</si>
  <si>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</si>
  <si>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</si>
  <si>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</si>
  <si>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</si>
  <si>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</si>
  <si>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</si>
  <si>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</si>
  <si>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</si>
  <si>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</si>
  <si>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Установка нескольких трехфазных приборов учета в существующем шкафу с организацией связи по радиоинтерфейсу 0.4 кВ</t>
  </si>
  <si>
    <t>шт</t>
  </si>
  <si>
    <t>км</t>
  </si>
  <si>
    <t>ОСР 107-07-01</t>
  </si>
  <si>
    <t>ОСР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</si>
  <si>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</si>
  <si>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</si>
  <si>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</si>
  <si>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</si>
  <si>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</si>
  <si>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</si>
  <si>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</si>
  <si>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</si>
  <si>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</si>
  <si>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</si>
  <si>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</si>
  <si>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</si>
  <si>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</si>
  <si>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</si>
  <si>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</si>
  <si>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</si>
  <si>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ФСБЦ-05.1.02.07-0066</t>
  </si>
  <si>
    <t>ФСБЦ-21.2.01.01-0038</t>
  </si>
  <si>
    <t>Реконструкция ВЛ-0,4 кВ от КТП 123/160 кВА (протяженностью - 2,45 км, установка приборов учета 170 т.у.)</t>
  </si>
  <si>
    <t>Реконструкция ВЛ-0,4 кВ от КТП 123/160 кВА (протяженностью - 2,45 км, установка приборов учета 170 т.у.)</t>
  </si>
  <si>
    <t>Реконструкция ВЛ-0,4 кВ от КТП 123/160 кВА (протяженностью - 2,45 км, установка приборов учета 170 т.у.)</t>
  </si>
  <si>
    <t>Реконструкция ВЛ-0,4 кВ от КТП 123/160 кВА (протяженностью - 2,45 км, установка приборов учета 170 т.у.)</t>
  </si>
  <si>
    <t>Реконструкция ВЛ-0,4 кВ от КТП 123/160 кВА (протяженностью - 2,45 км, установка приборов учета 170 т.у.)</t>
  </si>
  <si>
    <t>Реконструкция ВЛ-0,4 кВ от КТП 123/160 кВА (протяженностью - 2,45 км, установка приборов учета 170 т.у.)</t>
  </si>
  <si>
    <t>Реконструкция ВЛ-0,4 кВ от КТП 123/160 кВА (протяженностью - 2,45 км, установка приборов учета 170 т.у.)</t>
  </si>
  <si>
    <t>Реконструкция ВЛ-0,4 кВ от КТП 123/160 кВА (протяженностью - 2,45 км, установка приборов учета 170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</si>
</sst>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6" fillId="0" borderId="0"/>
    <xf numFmtId="0" fontId="16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3" fillId="0" borderId="1" xfId="1" applyNumberFormat="1" applyFont="1" applyFill="1" applyBorder="1" applyAlignment="1">
      <alignment horizontal="left" vertical="center" wrapText="1" indent="17"/>
    </xf>
    <xf numFmtId="183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5" zoomScale="90" zoomScaleNormal="90" workbookViewId="0">
      <selection activeCell="C42" activeCellId="1" sqref="C40 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7.33203125" customWidth="1"/>
    <col min="8" max="9" width="16.5546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1" t="s">
        <v>0</v>
      </c>
      <c r="B12" s="81"/>
      <c r="C12" s="81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2" t="s">
        <v>1</v>
      </c>
      <c r="B16" s="82"/>
      <c r="C16" s="82"/>
    </row>
    <row r="17" spans="1:9" ht="15.75" customHeight="1">
      <c r="A17" s="83" t="s">
        <v>2</v>
      </c>
      <c r="B17" s="83"/>
      <c r="C17" s="83"/>
    </row>
    <row r="18" spans="1:9" ht="15.75" customHeight="1">
      <c r="A18" s="24"/>
      <c r="B18" s="24"/>
      <c r="C18" s="24"/>
    </row>
    <row r="19" spans="1:9" ht="72" customHeight="1">
      <c r="A19" s="84" t="s">
        <v>144</v>
      </c>
      <c r="B19" s="84"/>
      <c r="C19" s="84"/>
    </row>
    <row r="20" spans="1:9" ht="15.75" customHeight="1">
      <c r="A20" s="83" t="s">
        <v>3</v>
      </c>
      <c r="B20" s="83"/>
      <c r="C20" s="83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5" t="s">
        <v>7</v>
      </c>
      <c r="B25" s="86"/>
      <c r="C25" s="87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17</v>
      </c>
      <c r="B29" s="53" t="s">
        <v>18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19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20</v>
      </c>
      <c r="B31" s="53" t="s">
        <v>21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22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5" t="s">
        <v>23</v>
      </c>
      <c r="B33" s="86"/>
      <c r="C33" s="87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ССР!D74+ССР!E74</f>
        <v>19808.575233314801</v>
      </c>
      <c r="D35" s="57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ССР!F74</f>
        <v>0</v>
      </c>
      <c r="D36" s="57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ССР!G74</f>
        <v>2455.5352253587698</v>
      </c>
      <c r="D37" s="57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22264.1104586736</v>
      </c>
      <c r="D38" s="62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3710.6850786735599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102">
        <f>C38*I35</f>
        <v>24636.0058559795</v>
      </c>
      <c r="D40" s="57"/>
      <c r="E40" s="66">
        <f>D40-C40</f>
        <v>-24636.0058559795</v>
      </c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4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24636.0058559795</v>
      </c>
      <c r="D42" s="57"/>
      <c r="E42" s="66">
        <f>D42-C42</f>
        <v>-24636.0058559795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25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128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129</v>
      </c>
      <c r="B3" s="2" t="s">
        <v>130</v>
      </c>
      <c r="C3" s="2" t="s">
        <v>131</v>
      </c>
      <c r="D3" s="2" t="s">
        <v>132</v>
      </c>
      <c r="E3" s="2" t="s">
        <v>133</v>
      </c>
      <c r="F3" s="2" t="s">
        <v>134</v>
      </c>
      <c r="G3" s="2" t="s">
        <v>135</v>
      </c>
      <c r="H3" s="2" t="s">
        <v>136</v>
      </c>
    </row>
    <row r="4" spans="1:8" ht="39" hidden="1" customHeight="1">
      <c r="A4" s="3" t="s">
        <v>137</v>
      </c>
      <c r="B4" s="4" t="s">
        <v>122</v>
      </c>
      <c r="C4" s="5">
        <v>9.9985424865179997</v>
      </c>
      <c r="D4" s="5">
        <v>25.632087662364999</v>
      </c>
      <c r="E4" s="4">
        <v>0.4</v>
      </c>
      <c r="F4" s="4"/>
      <c r="G4" s="5">
        <v>256.28351751030999</v>
      </c>
      <c r="H4" s="6"/>
    </row>
    <row r="5" spans="1:8" ht="39" customHeight="1">
      <c r="A5" s="3" t="s">
        <v>138</v>
      </c>
      <c r="B5" s="4" t="s">
        <v>122</v>
      </c>
      <c r="C5" s="5">
        <v>108</v>
      </c>
      <c r="D5" s="5">
        <v>19.447555803385999</v>
      </c>
      <c r="E5" s="4">
        <v>0.4</v>
      </c>
      <c r="F5" s="3" t="s">
        <v>138</v>
      </c>
      <c r="G5" s="5">
        <v>2677.9140032717</v>
      </c>
      <c r="H5" s="6" t="s">
        <v>142</v>
      </c>
    </row>
    <row r="6" spans="1:8" ht="39" hidden="1" customHeight="1">
      <c r="A6" s="3" t="s">
        <v>139</v>
      </c>
      <c r="B6" s="4" t="s">
        <v>122</v>
      </c>
      <c r="C6" s="5">
        <v>8.2130884710683993</v>
      </c>
      <c r="D6" s="5">
        <v>80.053876886355994</v>
      </c>
      <c r="E6" s="4">
        <v>0.4</v>
      </c>
      <c r="F6" s="3" t="s">
        <v>139</v>
      </c>
      <c r="G6" s="5">
        <v>657.48957331966005</v>
      </c>
      <c r="H6" s="6"/>
    </row>
    <row r="7" spans="1:8" ht="39" customHeight="1">
      <c r="A7" s="3" t="s">
        <v>140</v>
      </c>
      <c r="B7" s="4" t="s">
        <v>123</v>
      </c>
      <c r="C7" s="5">
        <v>2.7042486518</v>
      </c>
      <c r="D7" s="5">
        <v>881.09974599531995</v>
      </c>
      <c r="E7" s="4">
        <v>0.4</v>
      </c>
      <c r="F7" s="3" t="s">
        <v>140</v>
      </c>
      <c r="G7" s="5">
        <v>2382.7128002091999</v>
      </c>
      <c r="H7" s="6" t="s">
        <v>143</v>
      </c>
    </row>
    <row r="8" spans="1:8" ht="39" hidden="1" customHeight="1">
      <c r="A8" s="3" t="s">
        <v>141</v>
      </c>
      <c r="B8" s="4" t="s">
        <v>122</v>
      </c>
      <c r="C8" s="5">
        <v>83.916338726133006</v>
      </c>
      <c r="D8" s="5">
        <v>19.225895489928</v>
      </c>
      <c r="E8" s="4">
        <v>0.4</v>
      </c>
      <c r="F8" s="4"/>
      <c r="G8" s="5">
        <v>1613.366758246</v>
      </c>
      <c r="H8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58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4" t="s">
        <v>145</v>
      </c>
      <c r="B13" s="84"/>
      <c r="C13" s="84"/>
      <c r="D13" s="84"/>
      <c r="E13" s="84"/>
      <c r="F13" s="84"/>
      <c r="G13" s="84"/>
      <c r="H13" s="84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1" t="s">
        <v>4</v>
      </c>
      <c r="B18" s="91" t="s">
        <v>28</v>
      </c>
      <c r="C18" s="91" t="s">
        <v>29</v>
      </c>
      <c r="D18" s="88" t="s">
        <v>30</v>
      </c>
      <c r="E18" s="89"/>
      <c r="F18" s="89"/>
      <c r="G18" s="89"/>
      <c r="H18" s="90"/>
    </row>
    <row r="19" spans="1:8" ht="94.5" customHeight="1">
      <c r="A19" s="91"/>
      <c r="B19" s="91"/>
      <c r="C19" s="91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39</v>
      </c>
      <c r="C25" s="42" t="s">
        <v>40</v>
      </c>
      <c r="D25" s="41">
        <v>5215.4371508118002</v>
      </c>
      <c r="E25" s="41">
        <v>410.41661717759001</v>
      </c>
      <c r="F25" s="41">
        <v>0</v>
      </c>
      <c r="G25" s="41">
        <v>0</v>
      </c>
      <c r="H25" s="41">
        <v>5625.8537679892997</v>
      </c>
    </row>
    <row r="26" spans="1:8" ht="31.2">
      <c r="A26" s="2">
        <v>2</v>
      </c>
      <c r="B26" s="2" t="s">
        <v>39</v>
      </c>
      <c r="C26" s="42" t="s">
        <v>41</v>
      </c>
      <c r="D26" s="41">
        <v>913.23157164350005</v>
      </c>
      <c r="E26" s="41">
        <v>13.893890018873</v>
      </c>
      <c r="F26" s="41">
        <v>0</v>
      </c>
      <c r="G26" s="41">
        <v>0</v>
      </c>
      <c r="H26" s="41">
        <v>927.12546166236996</v>
      </c>
    </row>
    <row r="27" spans="1:8">
      <c r="A27" s="2">
        <v>3</v>
      </c>
      <c r="B27" s="2" t="s">
        <v>39</v>
      </c>
      <c r="C27" s="42" t="s">
        <v>42</v>
      </c>
      <c r="D27" s="41">
        <v>8628.2066921399</v>
      </c>
      <c r="E27" s="41">
        <v>131.27203032476001</v>
      </c>
      <c r="F27" s="41">
        <v>0</v>
      </c>
      <c r="G27" s="41">
        <v>0</v>
      </c>
      <c r="H27" s="41">
        <v>8759.4787224647007</v>
      </c>
    </row>
    <row r="28" spans="1:8">
      <c r="A28" s="2"/>
      <c r="B28" s="33"/>
      <c r="C28" s="33" t="s">
        <v>43</v>
      </c>
      <c r="D28" s="41">
        <v>14756.875414595001</v>
      </c>
      <c r="E28" s="41">
        <v>555.58253752122005</v>
      </c>
      <c r="F28" s="41">
        <v>0</v>
      </c>
      <c r="G28" s="41">
        <v>0</v>
      </c>
      <c r="H28" s="41">
        <v>15312.457952115999</v>
      </c>
    </row>
    <row r="29" spans="1:8">
      <c r="A29" s="2"/>
      <c r="B29" s="33"/>
      <c r="C29" s="44" t="s">
        <v>44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>
      <c r="A31" s="2"/>
      <c r="B31" s="33"/>
      <c r="C31" s="33" t="s">
        <v>45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>
      <c r="A32" s="39"/>
      <c r="B32" s="33"/>
      <c r="C32" s="40" t="s">
        <v>46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40" t="s">
        <v>47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2"/>
      <c r="B35" s="33"/>
      <c r="C35" s="44" t="s">
        <v>48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33" t="s">
        <v>49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1.5" customHeight="1">
      <c r="A38" s="2"/>
      <c r="B38" s="33"/>
      <c r="C38" s="44" t="s">
        <v>50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51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>
      <c r="A41" s="2"/>
      <c r="B41" s="33"/>
      <c r="C41" s="44" t="s">
        <v>52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53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33" t="s">
        <v>54</v>
      </c>
      <c r="D44" s="41">
        <v>14756.875414595001</v>
      </c>
      <c r="E44" s="41">
        <v>555.58253752122005</v>
      </c>
      <c r="F44" s="41">
        <v>0</v>
      </c>
      <c r="G44" s="41">
        <v>0</v>
      </c>
      <c r="H44" s="41">
        <v>15312.457952115999</v>
      </c>
    </row>
    <row r="45" spans="1:8">
      <c r="A45" s="2"/>
      <c r="B45" s="33"/>
      <c r="C45" s="44" t="s">
        <v>55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56</v>
      </c>
      <c r="C46" s="42" t="s">
        <v>57</v>
      </c>
      <c r="D46" s="41">
        <v>295.13750829190002</v>
      </c>
      <c r="E46" s="41">
        <v>11.111650750423999</v>
      </c>
      <c r="F46" s="41">
        <v>0</v>
      </c>
      <c r="G46" s="41">
        <v>0</v>
      </c>
      <c r="H46" s="41">
        <v>306.24915904233001</v>
      </c>
    </row>
    <row r="47" spans="1:8">
      <c r="A47" s="2"/>
      <c r="B47" s="33"/>
      <c r="C47" s="33" t="s">
        <v>58</v>
      </c>
      <c r="D47" s="41">
        <v>295.13750829190002</v>
      </c>
      <c r="E47" s="41">
        <v>11.111650750423999</v>
      </c>
      <c r="F47" s="41">
        <v>0</v>
      </c>
      <c r="G47" s="41">
        <v>0</v>
      </c>
      <c r="H47" s="41">
        <v>306.24915904233001</v>
      </c>
    </row>
    <row r="48" spans="1:8">
      <c r="A48" s="2"/>
      <c r="B48" s="33"/>
      <c r="C48" s="33" t="s">
        <v>59</v>
      </c>
      <c r="D48" s="41">
        <v>15052.012922886999</v>
      </c>
      <c r="E48" s="41">
        <v>566.69418827164998</v>
      </c>
      <c r="F48" s="41">
        <v>0</v>
      </c>
      <c r="G48" s="41">
        <v>0</v>
      </c>
      <c r="H48" s="41">
        <v>15618.707111158999</v>
      </c>
    </row>
    <row r="49" spans="1:8">
      <c r="A49" s="2"/>
      <c r="B49" s="33"/>
      <c r="C49" s="33" t="s">
        <v>60</v>
      </c>
      <c r="D49" s="41"/>
      <c r="E49" s="41"/>
      <c r="F49" s="41"/>
      <c r="G49" s="41"/>
      <c r="H49" s="41"/>
    </row>
    <row r="50" spans="1:8" ht="31.2">
      <c r="A50" s="2">
        <v>5</v>
      </c>
      <c r="B50" s="2" t="s">
        <v>61</v>
      </c>
      <c r="C50" s="48" t="s">
        <v>62</v>
      </c>
      <c r="D50" s="41">
        <v>0</v>
      </c>
      <c r="E50" s="41">
        <v>0</v>
      </c>
      <c r="F50" s="41">
        <v>0</v>
      </c>
      <c r="G50" s="41">
        <v>123.64347541078</v>
      </c>
      <c r="H50" s="41">
        <v>123.64347541078</v>
      </c>
    </row>
    <row r="51" spans="1:8" ht="31.2">
      <c r="A51" s="2">
        <v>6</v>
      </c>
      <c r="B51" s="2" t="s">
        <v>63</v>
      </c>
      <c r="C51" s="48" t="s">
        <v>64</v>
      </c>
      <c r="D51" s="41">
        <v>392.85753728735</v>
      </c>
      <c r="E51" s="41">
        <v>14.79071831389</v>
      </c>
      <c r="F51" s="41">
        <v>0</v>
      </c>
      <c r="G51" s="41">
        <v>0</v>
      </c>
      <c r="H51" s="41">
        <v>407.64825560124001</v>
      </c>
    </row>
    <row r="52" spans="1:8">
      <c r="A52" s="2">
        <v>7</v>
      </c>
      <c r="B52" s="2" t="s">
        <v>65</v>
      </c>
      <c r="C52" s="48" t="s">
        <v>66</v>
      </c>
      <c r="D52" s="41">
        <v>0</v>
      </c>
      <c r="E52" s="41">
        <v>0</v>
      </c>
      <c r="F52" s="41">
        <v>0</v>
      </c>
      <c r="G52" s="41">
        <v>338.92594431214002</v>
      </c>
      <c r="H52" s="41">
        <v>338.92594431214002</v>
      </c>
    </row>
    <row r="53" spans="1:8">
      <c r="A53" s="2">
        <v>8</v>
      </c>
      <c r="B53" s="2"/>
      <c r="C53" s="48" t="s">
        <v>67</v>
      </c>
      <c r="D53" s="41">
        <v>0</v>
      </c>
      <c r="E53" s="41">
        <v>0</v>
      </c>
      <c r="F53" s="41">
        <v>0</v>
      </c>
      <c r="G53" s="41">
        <v>424.76192947385999</v>
      </c>
      <c r="H53" s="41">
        <v>424.76192947385999</v>
      </c>
    </row>
    <row r="54" spans="1:8">
      <c r="A54" s="2">
        <v>9</v>
      </c>
      <c r="B54" s="2"/>
      <c r="C54" s="48" t="s">
        <v>68</v>
      </c>
      <c r="D54" s="41">
        <v>0</v>
      </c>
      <c r="E54" s="41">
        <v>0</v>
      </c>
      <c r="F54" s="41">
        <v>0</v>
      </c>
      <c r="G54" s="41">
        <v>185.44696082919</v>
      </c>
      <c r="H54" s="41">
        <v>185.44696082919</v>
      </c>
    </row>
    <row r="55" spans="1:8" ht="46.8">
      <c r="A55" s="2">
        <v>10</v>
      </c>
      <c r="B55" s="2" t="s">
        <v>61</v>
      </c>
      <c r="C55" s="48" t="s">
        <v>69</v>
      </c>
      <c r="D55" s="41">
        <v>0</v>
      </c>
      <c r="E55" s="41">
        <v>0</v>
      </c>
      <c r="F55" s="41">
        <v>0</v>
      </c>
      <c r="G55" s="41">
        <v>198.58411336459</v>
      </c>
      <c r="H55" s="41">
        <v>198.58411336459</v>
      </c>
    </row>
    <row r="56" spans="1:8">
      <c r="A56" s="2">
        <v>11</v>
      </c>
      <c r="B56" s="2" t="s">
        <v>61</v>
      </c>
      <c r="C56" s="48" t="s">
        <v>42</v>
      </c>
      <c r="D56" s="41">
        <v>0</v>
      </c>
      <c r="E56" s="41">
        <v>0</v>
      </c>
      <c r="F56" s="41">
        <v>0</v>
      </c>
      <c r="G56" s="41">
        <v>98.026186604304002</v>
      </c>
      <c r="H56" s="41">
        <v>98.026186604304002</v>
      </c>
    </row>
    <row r="57" spans="1:8">
      <c r="A57" s="2"/>
      <c r="B57" s="33"/>
      <c r="C57" s="33" t="s">
        <v>70</v>
      </c>
      <c r="D57" s="41">
        <v>392.85753728735</v>
      </c>
      <c r="E57" s="41">
        <v>14.79071831389</v>
      </c>
      <c r="F57" s="41">
        <v>0</v>
      </c>
      <c r="G57" s="41">
        <v>1369.3886099949</v>
      </c>
      <c r="H57" s="41">
        <v>1777.0368655960999</v>
      </c>
    </row>
    <row r="58" spans="1:8">
      <c r="A58" s="2"/>
      <c r="B58" s="33"/>
      <c r="C58" s="33" t="s">
        <v>71</v>
      </c>
      <c r="D58" s="41">
        <v>15444.870460173999</v>
      </c>
      <c r="E58" s="41">
        <v>581.48490658553999</v>
      </c>
      <c r="F58" s="41">
        <v>0</v>
      </c>
      <c r="G58" s="41">
        <v>1369.3886099949</v>
      </c>
      <c r="H58" s="41">
        <v>17395.743976754999</v>
      </c>
    </row>
    <row r="59" spans="1:8" ht="31.5" customHeight="1">
      <c r="A59" s="2"/>
      <c r="B59" s="33"/>
      <c r="C59" s="33" t="s">
        <v>72</v>
      </c>
      <c r="D59" s="41"/>
      <c r="E59" s="41"/>
      <c r="F59" s="41"/>
      <c r="G59" s="41"/>
      <c r="H59" s="41"/>
    </row>
    <row r="60" spans="1:8">
      <c r="A60" s="2"/>
      <c r="B60" s="2"/>
      <c r="C60" s="48"/>
      <c r="D60" s="41"/>
      <c r="E60" s="41"/>
      <c r="F60" s="41"/>
      <c r="G60" s="41"/>
      <c r="H60" s="41">
        <f>SUM(D60:G60)</f>
        <v>0</v>
      </c>
    </row>
    <row r="61" spans="1:8">
      <c r="A61" s="2"/>
      <c r="B61" s="33"/>
      <c r="C61" s="33" t="s">
        <v>73</v>
      </c>
      <c r="D61" s="41">
        <f>SUM(D60:D60)</f>
        <v>0</v>
      </c>
      <c r="E61" s="41">
        <f>SUM(E60:E60)</f>
        <v>0</v>
      </c>
      <c r="F61" s="41">
        <f>SUM(F60:F60)</f>
        <v>0</v>
      </c>
      <c r="G61" s="41">
        <f>SUM(G60:G60)</f>
        <v>0</v>
      </c>
      <c r="H61" s="41">
        <f>SUM(D61:G61)</f>
        <v>0</v>
      </c>
    </row>
    <row r="62" spans="1:8">
      <c r="A62" s="2"/>
      <c r="B62" s="33"/>
      <c r="C62" s="33" t="s">
        <v>74</v>
      </c>
      <c r="D62" s="41">
        <v>15444.870460173999</v>
      </c>
      <c r="E62" s="41">
        <v>581.48490658553999</v>
      </c>
      <c r="F62" s="41">
        <v>0</v>
      </c>
      <c r="G62" s="41">
        <v>1369.3886099949</v>
      </c>
      <c r="H62" s="41">
        <v>17395.743976754999</v>
      </c>
    </row>
    <row r="63" spans="1:8" ht="157.5" customHeight="1">
      <c r="A63" s="2"/>
      <c r="B63" s="33"/>
      <c r="C63" s="33" t="s">
        <v>75</v>
      </c>
      <c r="D63" s="41"/>
      <c r="E63" s="41"/>
      <c r="F63" s="41"/>
      <c r="G63" s="41"/>
      <c r="H63" s="41"/>
    </row>
    <row r="64" spans="1:8">
      <c r="A64" s="2">
        <v>12</v>
      </c>
      <c r="B64" s="2" t="s">
        <v>76</v>
      </c>
      <c r="C64" s="48" t="s">
        <v>77</v>
      </c>
      <c r="D64" s="41">
        <v>0</v>
      </c>
      <c r="E64" s="41">
        <v>0</v>
      </c>
      <c r="F64" s="41">
        <v>0</v>
      </c>
      <c r="G64" s="41">
        <v>617.29037492319003</v>
      </c>
      <c r="H64" s="41">
        <v>617.29037492319003</v>
      </c>
    </row>
    <row r="65" spans="1:8">
      <c r="A65" s="2"/>
      <c r="B65" s="33"/>
      <c r="C65" s="33" t="s">
        <v>78</v>
      </c>
      <c r="D65" s="41">
        <v>0</v>
      </c>
      <c r="E65" s="41">
        <v>0</v>
      </c>
      <c r="F65" s="41">
        <v>0</v>
      </c>
      <c r="G65" s="41">
        <v>617.29037492319003</v>
      </c>
      <c r="H65" s="41">
        <v>617.29037492319003</v>
      </c>
    </row>
    <row r="66" spans="1:8">
      <c r="A66" s="2"/>
      <c r="B66" s="33"/>
      <c r="C66" s="33" t="s">
        <v>79</v>
      </c>
      <c r="D66" s="41">
        <v>15444.870460173999</v>
      </c>
      <c r="E66" s="41">
        <v>581.48490658553999</v>
      </c>
      <c r="F66" s="41">
        <v>0</v>
      </c>
      <c r="G66" s="41">
        <v>1986.6789849181</v>
      </c>
      <c r="H66" s="41">
        <v>18013.034351678001</v>
      </c>
    </row>
    <row r="67" spans="1:8">
      <c r="A67" s="2"/>
      <c r="B67" s="33"/>
      <c r="C67" s="33" t="s">
        <v>80</v>
      </c>
      <c r="D67" s="41"/>
      <c r="E67" s="41"/>
      <c r="F67" s="41"/>
      <c r="G67" s="41"/>
      <c r="H67" s="41"/>
    </row>
    <row r="68" spans="1:8" ht="47.25" customHeight="1">
      <c r="A68" s="2">
        <v>13</v>
      </c>
      <c r="B68" s="2" t="s">
        <v>81</v>
      </c>
      <c r="C68" s="48" t="s">
        <v>82</v>
      </c>
      <c r="D68" s="41">
        <f>D66*3%</f>
        <v>463.34611380522</v>
      </c>
      <c r="E68" s="41">
        <f>E66*3%</f>
        <v>17.444547197566202</v>
      </c>
      <c r="F68" s="41">
        <f>F66*3%</f>
        <v>0</v>
      </c>
      <c r="G68" s="41">
        <f>G66*3%</f>
        <v>59.600369547543004</v>
      </c>
      <c r="H68" s="41">
        <f>SUM(D68:G68)</f>
        <v>540.39103055032899</v>
      </c>
    </row>
    <row r="69" spans="1:8">
      <c r="A69" s="2"/>
      <c r="B69" s="33"/>
      <c r="C69" s="33" t="s">
        <v>83</v>
      </c>
      <c r="D69" s="41">
        <f>D68</f>
        <v>463.34611380522</v>
      </c>
      <c r="E69" s="41">
        <f>E68</f>
        <v>17.444547197566202</v>
      </c>
      <c r="F69" s="41">
        <f>F68</f>
        <v>0</v>
      </c>
      <c r="G69" s="41">
        <f>G68</f>
        <v>59.600369547543004</v>
      </c>
      <c r="H69" s="41">
        <f>SUM(D69:G69)</f>
        <v>540.39103055032899</v>
      </c>
    </row>
    <row r="70" spans="1:8">
      <c r="A70" s="2"/>
      <c r="B70" s="33"/>
      <c r="C70" s="33" t="s">
        <v>84</v>
      </c>
      <c r="D70" s="41">
        <f>D69+D66</f>
        <v>15908.2165739792</v>
      </c>
      <c r="E70" s="41">
        <f>E69+E66</f>
        <v>598.92945378310606</v>
      </c>
      <c r="F70" s="41">
        <f>F69+F66</f>
        <v>0</v>
      </c>
      <c r="G70" s="41">
        <f>G69+G66</f>
        <v>2046.2793544656399</v>
      </c>
      <c r="H70" s="41">
        <f>SUM(D70:G70)</f>
        <v>18553.425382228001</v>
      </c>
    </row>
    <row r="71" spans="1:8">
      <c r="A71" s="2"/>
      <c r="B71" s="33"/>
      <c r="C71" s="33" t="s">
        <v>85</v>
      </c>
      <c r="D71" s="41"/>
      <c r="E71" s="41"/>
      <c r="F71" s="41"/>
      <c r="G71" s="41"/>
      <c r="H71" s="41"/>
    </row>
    <row r="72" spans="1:8">
      <c r="A72" s="2">
        <v>14</v>
      </c>
      <c r="B72" s="2" t="s">
        <v>86</v>
      </c>
      <c r="C72" s="48" t="s">
        <v>87</v>
      </c>
      <c r="D72" s="41">
        <f>D70*20%</f>
        <v>3181.6433147958401</v>
      </c>
      <c r="E72" s="41">
        <f>E70*20%</f>
        <v>119.785890756621</v>
      </c>
      <c r="F72" s="41">
        <f>F70*20%</f>
        <v>0</v>
      </c>
      <c r="G72" s="41">
        <f>G70*20%</f>
        <v>409.25587089312899</v>
      </c>
      <c r="H72" s="41">
        <f>SUM(D72:G72)</f>
        <v>3710.6850764455899</v>
      </c>
    </row>
    <row r="73" spans="1:8">
      <c r="A73" s="2"/>
      <c r="B73" s="33"/>
      <c r="C73" s="33" t="s">
        <v>88</v>
      </c>
      <c r="D73" s="41">
        <f>D72</f>
        <v>3181.6433147958401</v>
      </c>
      <c r="E73" s="41">
        <f>E72</f>
        <v>119.785890756621</v>
      </c>
      <c r="F73" s="41">
        <f>F72</f>
        <v>0</v>
      </c>
      <c r="G73" s="41">
        <f>G72</f>
        <v>409.25587089312899</v>
      </c>
      <c r="H73" s="41">
        <f>SUM(D73:G73)</f>
        <v>3710.6850764455899</v>
      </c>
    </row>
    <row r="74" spans="1:8">
      <c r="A74" s="2"/>
      <c r="B74" s="33"/>
      <c r="C74" s="33" t="s">
        <v>89</v>
      </c>
      <c r="D74" s="41">
        <f>D73+D70</f>
        <v>19089.8598887751</v>
      </c>
      <c r="E74" s="41">
        <f>E73+E70</f>
        <v>718.71534453972697</v>
      </c>
      <c r="F74" s="41">
        <f>F73+F70</f>
        <v>0</v>
      </c>
      <c r="G74" s="41">
        <f>G73+G70</f>
        <v>2455.5352253587698</v>
      </c>
      <c r="H74" s="41">
        <f>SUM(D74:G74)</f>
        <v>22264.1104586736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4" t="s">
        <v>146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93</v>
      </c>
      <c r="C7" s="28" t="s">
        <v>94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95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96</v>
      </c>
      <c r="C13" s="3" t="s">
        <v>97</v>
      </c>
      <c r="D13" s="32">
        <v>5215.4371508118002</v>
      </c>
      <c r="E13" s="32">
        <v>410.41661717759001</v>
      </c>
      <c r="F13" s="32">
        <v>0</v>
      </c>
      <c r="G13" s="32">
        <v>0</v>
      </c>
      <c r="H13" s="32">
        <v>5625.8537679892997</v>
      </c>
      <c r="J13" s="20"/>
    </row>
    <row r="14" spans="1:14">
      <c r="A14" s="2"/>
      <c r="B14" s="33"/>
      <c r="C14" s="33" t="s">
        <v>98</v>
      </c>
      <c r="D14" s="32">
        <v>5215.4371508118002</v>
      </c>
      <c r="E14" s="32">
        <v>410.41661717759001</v>
      </c>
      <c r="F14" s="32">
        <v>0</v>
      </c>
      <c r="G14" s="32">
        <v>0</v>
      </c>
      <c r="H14" s="32">
        <v>5625.8537679892997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4" t="s">
        <v>147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93</v>
      </c>
      <c r="C7" s="28" t="s">
        <v>94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95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101</v>
      </c>
      <c r="D13" s="32">
        <v>0</v>
      </c>
      <c r="E13" s="32">
        <v>0</v>
      </c>
      <c r="F13" s="32">
        <v>0</v>
      </c>
      <c r="G13" s="32">
        <v>41.214491803592999</v>
      </c>
      <c r="H13" s="32">
        <v>41.214491803592999</v>
      </c>
      <c r="J13" s="20"/>
    </row>
    <row r="14" spans="1:14">
      <c r="A14" s="2"/>
      <c r="B14" s="33"/>
      <c r="C14" s="33" t="s">
        <v>98</v>
      </c>
      <c r="D14" s="32">
        <v>0</v>
      </c>
      <c r="E14" s="32">
        <v>0</v>
      </c>
      <c r="F14" s="32">
        <v>0</v>
      </c>
      <c r="G14" s="32">
        <v>41.214491803592999</v>
      </c>
      <c r="H14" s="32">
        <v>41.214491803592999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4" t="s">
        <v>148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93</v>
      </c>
      <c r="C7" s="28" t="s">
        <v>94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95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41</v>
      </c>
      <c r="D13" s="32">
        <v>913.23157164350005</v>
      </c>
      <c r="E13" s="32">
        <v>13.893890018873</v>
      </c>
      <c r="F13" s="32">
        <v>0</v>
      </c>
      <c r="G13" s="32">
        <v>0</v>
      </c>
      <c r="H13" s="32">
        <v>927.12546166236996</v>
      </c>
      <c r="J13" s="20"/>
    </row>
    <row r="14" spans="1:14">
      <c r="A14" s="2"/>
      <c r="B14" s="33"/>
      <c r="C14" s="33" t="s">
        <v>98</v>
      </c>
      <c r="D14" s="32">
        <v>913.23157164350005</v>
      </c>
      <c r="E14" s="32">
        <v>13.893890018873</v>
      </c>
      <c r="F14" s="32">
        <v>0</v>
      </c>
      <c r="G14" s="32">
        <v>0</v>
      </c>
      <c r="H14" s="32">
        <v>927.12546166236996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4" t="s">
        <v>149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93</v>
      </c>
      <c r="C7" s="28" t="s">
        <v>94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95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42</v>
      </c>
      <c r="D13" s="32">
        <v>8628.2066921399</v>
      </c>
      <c r="E13" s="32">
        <v>131.27203032476001</v>
      </c>
      <c r="F13" s="32">
        <v>0</v>
      </c>
      <c r="G13" s="32">
        <v>0</v>
      </c>
      <c r="H13" s="32">
        <v>8759.4787224647007</v>
      </c>
      <c r="J13" s="20"/>
    </row>
    <row r="14" spans="1:14">
      <c r="A14" s="2"/>
      <c r="B14" s="33"/>
      <c r="C14" s="33" t="s">
        <v>98</v>
      </c>
      <c r="D14" s="32">
        <v>8628.2066921399</v>
      </c>
      <c r="E14" s="32">
        <v>131.27203032476001</v>
      </c>
      <c r="F14" s="32">
        <v>0</v>
      </c>
      <c r="G14" s="32">
        <v>0</v>
      </c>
      <c r="H14" s="32">
        <v>8759.4787224647007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4" t="s">
        <v>150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93</v>
      </c>
      <c r="C7" s="28" t="s">
        <v>94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95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104</v>
      </c>
      <c r="D13" s="32">
        <v>0</v>
      </c>
      <c r="E13" s="32">
        <v>0</v>
      </c>
      <c r="F13" s="32">
        <v>0</v>
      </c>
      <c r="G13" s="32">
        <v>98.026186604304002</v>
      </c>
      <c r="H13" s="32">
        <v>98.026186604304002</v>
      </c>
      <c r="J13" s="20"/>
    </row>
    <row r="14" spans="1:14">
      <c r="A14" s="2"/>
      <c r="B14" s="33"/>
      <c r="C14" s="33" t="s">
        <v>98</v>
      </c>
      <c r="D14" s="32">
        <v>0</v>
      </c>
      <c r="E14" s="32">
        <v>0</v>
      </c>
      <c r="F14" s="32">
        <v>0</v>
      </c>
      <c r="G14" s="32">
        <v>98.026186604304002</v>
      </c>
      <c r="H14" s="32">
        <v>98.026186604304002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4" t="s">
        <v>151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106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95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106</v>
      </c>
      <c r="D13" s="32">
        <v>0</v>
      </c>
      <c r="E13" s="32">
        <v>0</v>
      </c>
      <c r="F13" s="32">
        <v>0</v>
      </c>
      <c r="G13" s="32">
        <v>617.29037492319003</v>
      </c>
      <c r="H13" s="32">
        <v>617.29037492319003</v>
      </c>
      <c r="J13" s="20"/>
    </row>
    <row r="14" spans="1:14">
      <c r="A14" s="2"/>
      <c r="B14" s="33"/>
      <c r="C14" s="33" t="s">
        <v>98</v>
      </c>
      <c r="D14" s="32">
        <v>0</v>
      </c>
      <c r="E14" s="32">
        <v>0</v>
      </c>
      <c r="F14" s="32">
        <v>0</v>
      </c>
      <c r="G14" s="32">
        <v>617.29037492319003</v>
      </c>
      <c r="H14" s="32">
        <v>617.29037492319003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50"/>
  <sheetViews>
    <sheetView topLeftCell="A28"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108</v>
      </c>
      <c r="B1" s="10" t="s">
        <v>109</v>
      </c>
      <c r="C1" s="10" t="s">
        <v>110</v>
      </c>
      <c r="D1" s="10" t="s">
        <v>111</v>
      </c>
      <c r="E1" s="10" t="s">
        <v>112</v>
      </c>
      <c r="F1" s="10" t="s">
        <v>113</v>
      </c>
      <c r="G1" s="10" t="s">
        <v>114</v>
      </c>
      <c r="H1" s="10" t="s">
        <v>115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2" t="s">
        <v>94</v>
      </c>
      <c r="B3" s="93"/>
      <c r="C3" s="11"/>
      <c r="D3" s="12">
        <v>15451.698630524001</v>
      </c>
      <c r="E3" s="13"/>
      <c r="F3" s="13"/>
      <c r="G3" s="13"/>
      <c r="H3" s="14"/>
    </row>
    <row r="4" spans="1:8">
      <c r="A4" s="98" t="s">
        <v>116</v>
      </c>
      <c r="B4" s="15" t="s">
        <v>117</v>
      </c>
      <c r="C4" s="11"/>
      <c r="D4" s="12">
        <v>14756.875414595001</v>
      </c>
      <c r="E4" s="13"/>
      <c r="F4" s="13"/>
      <c r="G4" s="13"/>
      <c r="H4" s="14"/>
    </row>
    <row r="5" spans="1:8">
      <c r="A5" s="98"/>
      <c r="B5" s="15" t="s">
        <v>118</v>
      </c>
      <c r="C5" s="10"/>
      <c r="D5" s="12">
        <v>555.58253752122005</v>
      </c>
      <c r="E5" s="13"/>
      <c r="F5" s="13"/>
      <c r="G5" s="13"/>
      <c r="H5" s="16"/>
    </row>
    <row r="6" spans="1:8">
      <c r="A6" s="99"/>
      <c r="B6" s="15" t="s">
        <v>119</v>
      </c>
      <c r="C6" s="10"/>
      <c r="D6" s="12">
        <v>0</v>
      </c>
      <c r="E6" s="13"/>
      <c r="F6" s="13"/>
      <c r="G6" s="13"/>
      <c r="H6" s="16"/>
    </row>
    <row r="7" spans="1:8">
      <c r="A7" s="99"/>
      <c r="B7" s="15" t="s">
        <v>120</v>
      </c>
      <c r="C7" s="10"/>
      <c r="D7" s="12">
        <v>0</v>
      </c>
      <c r="E7" s="13"/>
      <c r="F7" s="13"/>
      <c r="G7" s="13"/>
      <c r="H7" s="16"/>
    </row>
    <row r="8" spans="1:8">
      <c r="A8" s="94" t="s">
        <v>97</v>
      </c>
      <c r="B8" s="95"/>
      <c r="C8" s="98" t="s">
        <v>121</v>
      </c>
      <c r="D8" s="17">
        <v>5625.8537679892997</v>
      </c>
      <c r="E8" s="13">
        <v>170</v>
      </c>
      <c r="F8" s="13" t="s">
        <v>122</v>
      </c>
      <c r="G8" s="17">
        <v>33.093257458761002</v>
      </c>
      <c r="H8" s="16"/>
    </row>
    <row r="9" spans="1:8">
      <c r="A9" s="100">
        <v>1</v>
      </c>
      <c r="B9" s="15" t="s">
        <v>117</v>
      </c>
      <c r="C9" s="98"/>
      <c r="D9" s="17">
        <v>5215.4371508118002</v>
      </c>
      <c r="E9" s="13"/>
      <c r="F9" s="13"/>
      <c r="G9" s="13"/>
      <c r="H9" s="99" t="s">
        <v>40</v>
      </c>
    </row>
    <row r="10" spans="1:8">
      <c r="A10" s="98"/>
      <c r="B10" s="15" t="s">
        <v>118</v>
      </c>
      <c r="C10" s="98"/>
      <c r="D10" s="17">
        <v>410.41661717759001</v>
      </c>
      <c r="E10" s="13"/>
      <c r="F10" s="13"/>
      <c r="G10" s="13"/>
      <c r="H10" s="99"/>
    </row>
    <row r="11" spans="1:8">
      <c r="A11" s="98"/>
      <c r="B11" s="15" t="s">
        <v>119</v>
      </c>
      <c r="C11" s="98"/>
      <c r="D11" s="17">
        <v>0</v>
      </c>
      <c r="E11" s="13"/>
      <c r="F11" s="13"/>
      <c r="G11" s="13"/>
      <c r="H11" s="99"/>
    </row>
    <row r="12" spans="1:8">
      <c r="A12" s="98"/>
      <c r="B12" s="15" t="s">
        <v>120</v>
      </c>
      <c r="C12" s="98"/>
      <c r="D12" s="17">
        <v>0</v>
      </c>
      <c r="E12" s="13"/>
      <c r="F12" s="13"/>
      <c r="G12" s="13"/>
      <c r="H12" s="99"/>
    </row>
    <row r="13" spans="1:8">
      <c r="A13" s="94" t="s">
        <v>41</v>
      </c>
      <c r="B13" s="95"/>
      <c r="C13" s="98" t="s">
        <v>41</v>
      </c>
      <c r="D13" s="17">
        <v>927.12546166236996</v>
      </c>
      <c r="E13" s="13">
        <v>170</v>
      </c>
      <c r="F13" s="13" t="s">
        <v>122</v>
      </c>
      <c r="G13" s="17">
        <v>5.4536791862492002</v>
      </c>
      <c r="H13" s="16"/>
    </row>
    <row r="14" spans="1:8">
      <c r="A14" s="100">
        <v>2</v>
      </c>
      <c r="B14" s="15" t="s">
        <v>117</v>
      </c>
      <c r="C14" s="98"/>
      <c r="D14" s="17">
        <v>913.23157164350005</v>
      </c>
      <c r="E14" s="13"/>
      <c r="F14" s="13"/>
      <c r="G14" s="13"/>
      <c r="H14" s="99" t="s">
        <v>40</v>
      </c>
    </row>
    <row r="15" spans="1:8">
      <c r="A15" s="98"/>
      <c r="B15" s="15" t="s">
        <v>118</v>
      </c>
      <c r="C15" s="98"/>
      <c r="D15" s="17">
        <v>13.893890018873</v>
      </c>
      <c r="E15" s="13"/>
      <c r="F15" s="13"/>
      <c r="G15" s="13"/>
      <c r="H15" s="99"/>
    </row>
    <row r="16" spans="1:8">
      <c r="A16" s="98"/>
      <c r="B16" s="15" t="s">
        <v>119</v>
      </c>
      <c r="C16" s="98"/>
      <c r="D16" s="17">
        <v>0</v>
      </c>
      <c r="E16" s="13"/>
      <c r="F16" s="13"/>
      <c r="G16" s="13"/>
      <c r="H16" s="99"/>
    </row>
    <row r="17" spans="1:8">
      <c r="A17" s="98"/>
      <c r="B17" s="15" t="s">
        <v>120</v>
      </c>
      <c r="C17" s="98"/>
      <c r="D17" s="17">
        <v>0</v>
      </c>
      <c r="E17" s="13"/>
      <c r="F17" s="13"/>
      <c r="G17" s="13"/>
      <c r="H17" s="99"/>
    </row>
    <row r="18" spans="1:8">
      <c r="A18" s="94" t="s">
        <v>42</v>
      </c>
      <c r="B18" s="95"/>
      <c r="C18" s="98" t="s">
        <v>42</v>
      </c>
      <c r="D18" s="17">
        <v>8759.4787224647007</v>
      </c>
      <c r="E18" s="13">
        <v>2.4500000000000002</v>
      </c>
      <c r="F18" s="13" t="s">
        <v>123</v>
      </c>
      <c r="G18" s="17">
        <v>3575.2974377406999</v>
      </c>
      <c r="H18" s="16"/>
    </row>
    <row r="19" spans="1:8">
      <c r="A19" s="100">
        <v>3</v>
      </c>
      <c r="B19" s="15" t="s">
        <v>117</v>
      </c>
      <c r="C19" s="98"/>
      <c r="D19" s="17">
        <v>8628.2066921399</v>
      </c>
      <c r="E19" s="13"/>
      <c r="F19" s="13"/>
      <c r="G19" s="13"/>
      <c r="H19" s="99" t="s">
        <v>40</v>
      </c>
    </row>
    <row r="20" spans="1:8">
      <c r="A20" s="98"/>
      <c r="B20" s="15" t="s">
        <v>118</v>
      </c>
      <c r="C20" s="98"/>
      <c r="D20" s="17">
        <v>131.27203032476001</v>
      </c>
      <c r="E20" s="13"/>
      <c r="F20" s="13"/>
      <c r="G20" s="13"/>
      <c r="H20" s="99"/>
    </row>
    <row r="21" spans="1:8">
      <c r="A21" s="98"/>
      <c r="B21" s="15" t="s">
        <v>119</v>
      </c>
      <c r="C21" s="98"/>
      <c r="D21" s="17">
        <v>0</v>
      </c>
      <c r="E21" s="13"/>
      <c r="F21" s="13"/>
      <c r="G21" s="13"/>
      <c r="H21" s="99"/>
    </row>
    <row r="22" spans="1:8">
      <c r="A22" s="98"/>
      <c r="B22" s="15" t="s">
        <v>120</v>
      </c>
      <c r="C22" s="98"/>
      <c r="D22" s="17">
        <v>0</v>
      </c>
      <c r="E22" s="13"/>
      <c r="F22" s="13"/>
      <c r="G22" s="13"/>
      <c r="H22" s="99"/>
    </row>
    <row r="23" spans="1:8">
      <c r="A23" s="98" t="s">
        <v>124</v>
      </c>
      <c r="B23" s="15" t="s">
        <v>117</v>
      </c>
      <c r="C23" s="10"/>
      <c r="D23" s="12">
        <v>14756.875414595001</v>
      </c>
      <c r="E23" s="13"/>
      <c r="F23" s="13"/>
      <c r="G23" s="13"/>
      <c r="H23" s="16"/>
    </row>
    <row r="24" spans="1:8">
      <c r="A24" s="98"/>
      <c r="B24" s="15" t="s">
        <v>118</v>
      </c>
      <c r="C24" s="10"/>
      <c r="D24" s="12">
        <v>555.58253752122005</v>
      </c>
      <c r="E24" s="13"/>
      <c r="F24" s="13"/>
      <c r="G24" s="13"/>
      <c r="H24" s="16"/>
    </row>
    <row r="25" spans="1:8">
      <c r="A25" s="98"/>
      <c r="B25" s="15" t="s">
        <v>119</v>
      </c>
      <c r="C25" s="10"/>
      <c r="D25" s="12">
        <v>0</v>
      </c>
      <c r="E25" s="13"/>
      <c r="F25" s="13"/>
      <c r="G25" s="13"/>
      <c r="H25" s="16"/>
    </row>
    <row r="26" spans="1:8">
      <c r="A26" s="98"/>
      <c r="B26" s="15" t="s">
        <v>120</v>
      </c>
      <c r="C26" s="10"/>
      <c r="D26" s="12">
        <v>139.24067840789999</v>
      </c>
      <c r="E26" s="13"/>
      <c r="F26" s="13"/>
      <c r="G26" s="13"/>
      <c r="H26" s="16"/>
    </row>
    <row r="27" spans="1:8">
      <c r="A27" s="94" t="s">
        <v>101</v>
      </c>
      <c r="B27" s="95"/>
      <c r="C27" s="98" t="s">
        <v>121</v>
      </c>
      <c r="D27" s="17">
        <v>41.214491803592999</v>
      </c>
      <c r="E27" s="13">
        <v>170</v>
      </c>
      <c r="F27" s="13" t="s">
        <v>122</v>
      </c>
      <c r="G27" s="17">
        <v>0.24243818707996001</v>
      </c>
      <c r="H27" s="16"/>
    </row>
    <row r="28" spans="1:8">
      <c r="A28" s="100">
        <v>1</v>
      </c>
      <c r="B28" s="15" t="s">
        <v>117</v>
      </c>
      <c r="C28" s="98"/>
      <c r="D28" s="17">
        <v>0</v>
      </c>
      <c r="E28" s="13"/>
      <c r="F28" s="13"/>
      <c r="G28" s="13"/>
      <c r="H28" s="99" t="s">
        <v>40</v>
      </c>
    </row>
    <row r="29" spans="1:8">
      <c r="A29" s="98"/>
      <c r="B29" s="15" t="s">
        <v>118</v>
      </c>
      <c r="C29" s="98"/>
      <c r="D29" s="17">
        <v>0</v>
      </c>
      <c r="E29" s="13"/>
      <c r="F29" s="13"/>
      <c r="G29" s="13"/>
      <c r="H29" s="99"/>
    </row>
    <row r="30" spans="1:8">
      <c r="A30" s="98"/>
      <c r="B30" s="15" t="s">
        <v>119</v>
      </c>
      <c r="C30" s="98"/>
      <c r="D30" s="17">
        <v>0</v>
      </c>
      <c r="E30" s="13"/>
      <c r="F30" s="13"/>
      <c r="G30" s="13"/>
      <c r="H30" s="99"/>
    </row>
    <row r="31" spans="1:8">
      <c r="A31" s="98"/>
      <c r="B31" s="15" t="s">
        <v>120</v>
      </c>
      <c r="C31" s="98"/>
      <c r="D31" s="17">
        <v>41.214491803592999</v>
      </c>
      <c r="E31" s="13"/>
      <c r="F31" s="13"/>
      <c r="G31" s="13"/>
      <c r="H31" s="99"/>
    </row>
    <row r="32" spans="1:8">
      <c r="A32" s="94" t="s">
        <v>104</v>
      </c>
      <c r="B32" s="95"/>
      <c r="C32" s="98" t="s">
        <v>42</v>
      </c>
      <c r="D32" s="17">
        <v>98.026186604304002</v>
      </c>
      <c r="E32" s="13">
        <v>2.4500000000000002</v>
      </c>
      <c r="F32" s="13" t="s">
        <v>123</v>
      </c>
      <c r="G32" s="17">
        <v>40.01068840992</v>
      </c>
      <c r="H32" s="16"/>
    </row>
    <row r="33" spans="1:8">
      <c r="A33" s="100">
        <v>2</v>
      </c>
      <c r="B33" s="15" t="s">
        <v>117</v>
      </c>
      <c r="C33" s="98"/>
      <c r="D33" s="17">
        <v>0</v>
      </c>
      <c r="E33" s="13"/>
      <c r="F33" s="13"/>
      <c r="G33" s="13"/>
      <c r="H33" s="99" t="s">
        <v>40</v>
      </c>
    </row>
    <row r="34" spans="1:8">
      <c r="A34" s="98"/>
      <c r="B34" s="15" t="s">
        <v>118</v>
      </c>
      <c r="C34" s="98"/>
      <c r="D34" s="17">
        <v>0</v>
      </c>
      <c r="E34" s="13"/>
      <c r="F34" s="13"/>
      <c r="G34" s="13"/>
      <c r="H34" s="99"/>
    </row>
    <row r="35" spans="1:8">
      <c r="A35" s="98"/>
      <c r="B35" s="15" t="s">
        <v>119</v>
      </c>
      <c r="C35" s="98"/>
      <c r="D35" s="17">
        <v>0</v>
      </c>
      <c r="E35" s="13"/>
      <c r="F35" s="13"/>
      <c r="G35" s="13"/>
      <c r="H35" s="99"/>
    </row>
    <row r="36" spans="1:8">
      <c r="A36" s="98"/>
      <c r="B36" s="15" t="s">
        <v>120</v>
      </c>
      <c r="C36" s="98"/>
      <c r="D36" s="17">
        <v>98.026186604304002</v>
      </c>
      <c r="E36" s="13"/>
      <c r="F36" s="13"/>
      <c r="G36" s="13"/>
      <c r="H36" s="99"/>
    </row>
    <row r="37" spans="1:8" ht="24.6">
      <c r="A37" s="96" t="s">
        <v>106</v>
      </c>
      <c r="B37" s="93"/>
      <c r="C37" s="10"/>
      <c r="D37" s="12">
        <v>617.29037492319003</v>
      </c>
      <c r="E37" s="13"/>
      <c r="F37" s="13"/>
      <c r="G37" s="13"/>
      <c r="H37" s="16"/>
    </row>
    <row r="38" spans="1:8">
      <c r="A38" s="98" t="s">
        <v>125</v>
      </c>
      <c r="B38" s="15" t="s">
        <v>117</v>
      </c>
      <c r="C38" s="10"/>
      <c r="D38" s="12">
        <v>0</v>
      </c>
      <c r="E38" s="13"/>
      <c r="F38" s="13"/>
      <c r="G38" s="13"/>
      <c r="H38" s="16"/>
    </row>
    <row r="39" spans="1:8">
      <c r="A39" s="98"/>
      <c r="B39" s="15" t="s">
        <v>118</v>
      </c>
      <c r="C39" s="10"/>
      <c r="D39" s="12">
        <v>0</v>
      </c>
      <c r="E39" s="13"/>
      <c r="F39" s="13"/>
      <c r="G39" s="13"/>
      <c r="H39" s="16"/>
    </row>
    <row r="40" spans="1:8">
      <c r="A40" s="98"/>
      <c r="B40" s="15" t="s">
        <v>119</v>
      </c>
      <c r="C40" s="10"/>
      <c r="D40" s="12">
        <v>0</v>
      </c>
      <c r="E40" s="13"/>
      <c r="F40" s="13"/>
      <c r="G40" s="13"/>
      <c r="H40" s="16"/>
    </row>
    <row r="41" spans="1:8">
      <c r="A41" s="98"/>
      <c r="B41" s="15" t="s">
        <v>120</v>
      </c>
      <c r="C41" s="10"/>
      <c r="D41" s="12">
        <v>617.29037492319003</v>
      </c>
      <c r="E41" s="13"/>
      <c r="F41" s="13"/>
      <c r="G41" s="13"/>
      <c r="H41" s="16"/>
    </row>
    <row r="42" spans="1:8">
      <c r="A42" s="94" t="s">
        <v>106</v>
      </c>
      <c r="B42" s="95"/>
      <c r="C42" s="98" t="s">
        <v>42</v>
      </c>
      <c r="D42" s="17">
        <v>617.29037492319003</v>
      </c>
      <c r="E42" s="13">
        <v>2.4500000000000002</v>
      </c>
      <c r="F42" s="13" t="s">
        <v>123</v>
      </c>
      <c r="G42" s="17">
        <v>251.95525507068999</v>
      </c>
      <c r="H42" s="16"/>
    </row>
    <row r="43" spans="1:8">
      <c r="A43" s="100">
        <v>1</v>
      </c>
      <c r="B43" s="15" t="s">
        <v>117</v>
      </c>
      <c r="C43" s="98"/>
      <c r="D43" s="17">
        <v>0</v>
      </c>
      <c r="E43" s="13"/>
      <c r="F43" s="13"/>
      <c r="G43" s="13"/>
      <c r="H43" s="99" t="s">
        <v>40</v>
      </c>
    </row>
    <row r="44" spans="1:8">
      <c r="A44" s="98"/>
      <c r="B44" s="15" t="s">
        <v>118</v>
      </c>
      <c r="C44" s="98"/>
      <c r="D44" s="17">
        <v>0</v>
      </c>
      <c r="E44" s="13"/>
      <c r="F44" s="13"/>
      <c r="G44" s="13"/>
      <c r="H44" s="99"/>
    </row>
    <row r="45" spans="1:8">
      <c r="A45" s="98"/>
      <c r="B45" s="15" t="s">
        <v>119</v>
      </c>
      <c r="C45" s="98"/>
      <c r="D45" s="17">
        <v>0</v>
      </c>
      <c r="E45" s="13"/>
      <c r="F45" s="13"/>
      <c r="G45" s="13"/>
      <c r="H45" s="99"/>
    </row>
    <row r="46" spans="1:8">
      <c r="A46" s="98"/>
      <c r="B46" s="15" t="s">
        <v>120</v>
      </c>
      <c r="C46" s="98"/>
      <c r="D46" s="17">
        <v>617.29037492319003</v>
      </c>
      <c r="E46" s="13"/>
      <c r="F46" s="13"/>
      <c r="G46" s="13"/>
      <c r="H46" s="99"/>
    </row>
    <row r="47" spans="1:8">
      <c r="A47" s="18"/>
      <c r="C47" s="18"/>
      <c r="D47" s="7"/>
      <c r="E47" s="7"/>
      <c r="F47" s="7"/>
      <c r="G47" s="7"/>
      <c r="H47" s="19"/>
    </row>
    <row r="49" spans="1:8">
      <c r="A49" s="97" t="s">
        <v>126</v>
      </c>
      <c r="B49" s="97"/>
      <c r="C49" s="97"/>
      <c r="D49" s="97"/>
      <c r="E49" s="97"/>
      <c r="F49" s="97"/>
      <c r="G49" s="97"/>
      <c r="H49" s="97"/>
    </row>
    <row r="50" spans="1:8">
      <c r="A50" s="97" t="s">
        <v>127</v>
      </c>
      <c r="B50" s="97"/>
      <c r="C50" s="97"/>
      <c r="D50" s="97"/>
      <c r="E50" s="97"/>
      <c r="F50" s="97"/>
      <c r="G50" s="97"/>
      <c r="H50" s="97"/>
    </row>
  </sheetData>
  <mergeCells count="31">
    <mergeCell ref="H9:H12"/>
    <mergeCell ref="H14:H17"/>
    <mergeCell ref="H19:H22"/>
    <mergeCell ref="H28:H31"/>
    <mergeCell ref="H33:H36"/>
    <mergeCell ref="A28:A31"/>
    <mergeCell ref="A33:A36"/>
    <mergeCell ref="A38:A41"/>
    <mergeCell ref="A43:A46"/>
    <mergeCell ref="C8:C12"/>
    <mergeCell ref="C13:C17"/>
    <mergeCell ref="C18:C22"/>
    <mergeCell ref="C27:C31"/>
    <mergeCell ref="C32:C36"/>
    <mergeCell ref="C42:C46"/>
    <mergeCell ref="A32:B32"/>
    <mergeCell ref="A37:B37"/>
    <mergeCell ref="A42:B42"/>
    <mergeCell ref="A49:H49"/>
    <mergeCell ref="A50:H50"/>
    <mergeCell ref="H43:H46"/>
    <mergeCell ref="A3:B3"/>
    <mergeCell ref="A8:B8"/>
    <mergeCell ref="A13:B13"/>
    <mergeCell ref="A18:B18"/>
    <mergeCell ref="A27:B27"/>
    <mergeCell ref="A4:A7"/>
    <mergeCell ref="A9:A12"/>
    <mergeCell ref="A14:A17"/>
    <mergeCell ref="A19:A22"/>
    <mergeCell ref="A23:A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107-02-01</vt:lpstr>
      <vt:lpstr>ОСР 107-07-01</vt:lpstr>
      <vt:lpstr>ОСР 107-02-01(1)</vt:lpstr>
      <vt:lpstr>ОСР 107-02-01(2)</vt:lpstr>
      <vt:lpstr>ОСР 107-07-01(1)</vt:lpstr>
      <vt:lpstr>ОСР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2025-11-14T10:38:01Z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0A116EF2738E49D7ADAD9064BBF674B9_12</vt:lpwstr>
  </property>
  <property fmtid="{D5CDD505-2E9C-101B-9397-08002B2CF9AE}" pid="3" name="KSOProductBuildVer">
    <vt:lpwstr>1049-12.2.0.20795</vt:lpwstr>
  </property>
</Properties>
</file>